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570" windowHeight="9210" activeTab="1"/>
  </bookViews>
  <sheets>
    <sheet name="Результаты на сайт 2024" sheetId="14" r:id="rId1"/>
    <sheet name="Результаты на сайт 2024 год" sheetId="15" r:id="rId2"/>
  </sheets>
  <definedNames>
    <definedName name="_xlnm.Print_Area" localSheetId="0">'Результаты на сайт 2024'!$A$1:$R$17</definedName>
    <definedName name="_xlnm.Print_Area" localSheetId="1">'Результаты на сайт 2024 год'!$A$1:$R$17</definedName>
  </definedNames>
  <calcPr calcId="124519"/>
</workbook>
</file>

<file path=xl/calcChain.xml><?xml version="1.0" encoding="utf-8"?>
<calcChain xmlns="http://schemas.openxmlformats.org/spreadsheetml/2006/main">
  <c r="R15" i="15"/>
  <c r="M13"/>
  <c r="L13"/>
  <c r="R13" s="1"/>
  <c r="K13"/>
  <c r="M12"/>
  <c r="L12"/>
  <c r="K12"/>
  <c r="M11"/>
  <c r="L11"/>
  <c r="K11"/>
  <c r="M10"/>
  <c r="L10"/>
  <c r="R10" s="1"/>
  <c r="K10"/>
  <c r="M9"/>
  <c r="L9"/>
  <c r="K9"/>
  <c r="M8"/>
  <c r="L8"/>
  <c r="R8" s="1"/>
  <c r="K8"/>
  <c r="M7"/>
  <c r="L7"/>
  <c r="R7" s="1"/>
  <c r="K7"/>
  <c r="M6"/>
  <c r="L6"/>
  <c r="R6" s="1"/>
  <c r="K6"/>
  <c r="M13" i="14" l="1"/>
  <c r="L13"/>
  <c r="R13" s="1"/>
  <c r="K13"/>
  <c r="M12"/>
  <c r="L12"/>
  <c r="R12" s="1"/>
  <c r="K12"/>
  <c r="M11"/>
  <c r="L11"/>
  <c r="R11" s="1"/>
  <c r="K11"/>
  <c r="M10"/>
  <c r="L10"/>
  <c r="R10" s="1"/>
  <c r="K10"/>
  <c r="M9"/>
  <c r="L9"/>
  <c r="R9" s="1"/>
  <c r="K9"/>
  <c r="M8"/>
  <c r="L8"/>
  <c r="K8"/>
  <c r="M7"/>
  <c r="L7"/>
  <c r="K7"/>
  <c r="M6"/>
  <c r="L6"/>
  <c r="R6" s="1"/>
  <c r="K6"/>
  <c r="R8" l="1"/>
  <c r="R7"/>
  <c r="R15" s="1"/>
</calcChain>
</file>

<file path=xl/sharedStrings.xml><?xml version="1.0" encoding="utf-8"?>
<sst xmlns="http://schemas.openxmlformats.org/spreadsheetml/2006/main" count="88" uniqueCount="36">
  <si>
    <t>Код ГРБС</t>
  </si>
  <si>
    <t>1. Качество бюджетного планирования и исполнения бюджета</t>
  </si>
  <si>
    <t>2. Организация ведения бюджетного (бухгалтерского) учета и составление бюджетной (бухгалтерской) отчетности</t>
  </si>
  <si>
    <t>Всего по результатам мониторинга качества финансового менеджмента</t>
  </si>
  <si>
    <t>Коэффициент уровня сложности финансовой деятельности главного распорядителя (Кус)</t>
  </si>
  <si>
    <t xml:space="preserve">Максимальное количество баллов </t>
  </si>
  <si>
    <t xml:space="preserve">Фактическое количество баллов </t>
  </si>
  <si>
    <t>Кус</t>
  </si>
  <si>
    <t>в том числе:</t>
  </si>
  <si>
    <t xml:space="preserve">Наименование главного распорядителя средств бюджета </t>
  </si>
  <si>
    <t>Администрация г.Воткинска</t>
  </si>
  <si>
    <t>Воткинская городская Дума</t>
  </si>
  <si>
    <t>Управление жилищно-коммунального хозяйства</t>
  </si>
  <si>
    <t>Управление культуры, спорта и молодежной политики</t>
  </si>
  <si>
    <t>Управление муниципального имущества и земельных ресурсов</t>
  </si>
  <si>
    <t>Управление образования</t>
  </si>
  <si>
    <t>Управление финансов</t>
  </si>
  <si>
    <t>Контрольно-счетное управление</t>
  </si>
  <si>
    <t>4.Обеспечение публичности и открытости информации о деятельности главного распорядителя в сфере управления государственными финансами</t>
  </si>
  <si>
    <r>
      <rPr>
        <sz val="26"/>
        <color theme="1"/>
        <rFont val="Times New Roman"/>
        <family val="1"/>
        <charset val="204"/>
      </rPr>
      <t>К1</t>
    </r>
    <r>
      <rPr>
        <sz val="16"/>
        <color theme="1"/>
        <rFont val="Times New Roman"/>
        <family val="1"/>
        <charset val="204"/>
      </rPr>
      <t xml:space="preserve"> - выполнение главным распорядителем функций ответственного исполнителя муниципальной программы (подпрограммы)</t>
    </r>
  </si>
  <si>
    <r>
      <t xml:space="preserve">К2 </t>
    </r>
    <r>
      <rPr>
        <sz val="16"/>
        <color theme="1"/>
        <rFont val="Times New Roman"/>
        <family val="1"/>
        <charset val="204"/>
      </rPr>
      <t>- доля расходов главного распорядителя в общем объеме расходов бюджета</t>
    </r>
  </si>
  <si>
    <r>
      <t>К3</t>
    </r>
    <r>
      <rPr>
        <sz val="16"/>
        <color theme="1"/>
        <rFont val="Times New Roman"/>
        <family val="1"/>
        <charset val="204"/>
      </rPr>
      <t xml:space="preserve"> - количество администрируемых доходов и источников финансирования дефицита бюджета</t>
    </r>
  </si>
  <si>
    <r>
      <t>К4</t>
    </r>
    <r>
      <rPr>
        <sz val="16"/>
        <color theme="1"/>
        <rFont val="Times New Roman"/>
        <family val="1"/>
        <charset val="204"/>
      </rPr>
      <t xml:space="preserve"> - количество муниципальных учреждений, для которых главный распорядитель выполняет функции и полномочия учредителя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</si>
  <si>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</si>
  <si>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</si>
  <si>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</si>
  <si>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</si>
  <si>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</si>
  <si>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</si>
  <si>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</si>
  <si>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</si>
  <si>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</si>
  <si>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</si>
  <si>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Итоговая оценка качества финансового менеджмента с учетом коэффициента уровня сложности финансовой деячтельности главного распорядителя, % (гр.12/гр.11*гр.13*100)</t>
  </si>
  <si>
    <t>3. Совершенствование оказания муниципальных услуг</t>
  </si>
  <si>
    <r>
      <t xml:space="preserve">Отчет об итогах годового  мониторинга качества финансового менеджмента, осуществляемого главными распорядителями средств бюджета МО "Город Воткинск"
</t>
    </r>
    <r>
      <rPr>
        <b/>
        <u/>
        <sz val="28"/>
        <color theme="1"/>
        <rFont val="Times New Roman"/>
        <family val="1"/>
        <charset val="204"/>
      </rPr>
      <t xml:space="preserve"> за 2024 год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</si>
</sst>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"/>
  </numFmts>
  <fonts count="18">
    <font>
      <sz val="11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6"/>
      <color theme="1"/>
      <name val="Calibri"/>
      <family val="2"/>
      <charset val="204"/>
      <scheme val="minor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4" fillId="0" borderId="0"/>
    <xf numFmtId="4" fontId="15" fillId="2" borderId="2">
      <alignment horizontal="right" vertical="top" shrinkToFit="1"/>
    </xf>
    <xf numFmtId="0" fontId="16" fillId="0" borderId="0"/>
  </cellStyleXfs>
  <cellXfs count="57">
    <xf numFmtId="0" fontId="0" fillId="0" borderId="0" xfId="0"/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/>
    <xf numFmtId="3" fontId="9" fillId="0" borderId="0" xfId="0" applyNumberFormat="1" applyFont="1" applyFill="1"/>
    <xf numFmtId="0" fontId="9" fillId="0" borderId="0" xfId="0" applyFont="1"/>
    <xf numFmtId="0" fontId="9" fillId="0" borderId="0" xfId="0" applyFont="1" applyFill="1"/>
    <xf numFmtId="0" fontId="12" fillId="0" borderId="0" xfId="0" applyFont="1" applyAlignment="1"/>
    <xf numFmtId="0" fontId="12" fillId="0" borderId="0" xfId="0" applyFont="1"/>
    <xf numFmtId="0" fontId="13" fillId="0" borderId="0" xfId="0" applyFont="1" applyFill="1"/>
    <xf numFmtId="0" fontId="10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6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4" fontId="3" fillId="4" borderId="1" xfId="0" applyNumberFormat="1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</cellXfs>
  <cellStyles count="4">
    <cellStyle name="Excel Built-in Normal" xfId="1"/>
    <cellStyle name="xl41" xfId="2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9"/>
  <sheetViews>
    <sheetView view="pageBreakPreview" zoomScale="40" zoomScaleNormal="40" zoomScaleSheetLayoutView="40" workbookViewId="0">
      <selection activeCell="R15" sqref="R15"/>
    </sheetView>
  </sheetViews>
  <sheetFormatPr defaultRowHeight="33"/>
  <cols>
    <col min="1" max="1" width="14.7109375" style="17" customWidth="1"/>
    <col min="2" max="2" width="82.7109375" style="17" customWidth="1"/>
    <col min="3" max="3" width="23" style="4" customWidth="1"/>
    <col min="4" max="4" width="23" customWidth="1"/>
    <col min="5" max="5" width="23" style="4" customWidth="1"/>
    <col min="6" max="6" width="23" customWidth="1"/>
    <col min="7" max="7" width="25.140625" style="4" customWidth="1"/>
    <col min="8" max="8" width="25.140625" customWidth="1"/>
    <col min="9" max="9" width="23" style="4" customWidth="1"/>
    <col min="10" max="12" width="23" customWidth="1"/>
    <col min="13" max="13" width="20.28515625" customWidth="1"/>
    <col min="14" max="14" width="23.7109375" customWidth="1"/>
    <col min="15" max="15" width="21.28515625" customWidth="1"/>
    <col min="16" max="16" width="22.42578125" customWidth="1"/>
    <col min="17" max="17" width="21.28515625" customWidth="1"/>
    <col min="18" max="18" width="35.7109375" customWidth="1"/>
    <col min="19" max="19" width="11.28515625" style="31" bestFit="1" customWidth="1"/>
  </cols>
  <sheetData>
    <row r="1" spans="1:21" s="1" customFormat="1" ht="117" customHeight="1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31"/>
    </row>
    <row r="2" spans="1:21" ht="345" customHeight="1">
      <c r="A2" s="52" t="s">
        <v>0</v>
      </c>
      <c r="B2" s="53" t="s">
        <v>9</v>
      </c>
      <c r="C2" s="54" t="s">
        <v>1</v>
      </c>
      <c r="D2" s="54"/>
      <c r="E2" s="54" t="s">
        <v>2</v>
      </c>
      <c r="F2" s="54"/>
      <c r="G2" s="54" t="s">
        <v>34</v>
      </c>
      <c r="H2" s="54"/>
      <c r="I2" s="54" t="s">
        <v>18</v>
      </c>
      <c r="J2" s="54"/>
      <c r="K2" s="45" t="s">
        <v>3</v>
      </c>
      <c r="L2" s="45"/>
      <c r="M2" s="45" t="s">
        <v>4</v>
      </c>
      <c r="N2" s="45"/>
      <c r="O2" s="45"/>
      <c r="P2" s="45"/>
      <c r="Q2" s="45"/>
      <c r="R2" s="45" t="s">
        <v>33</v>
      </c>
    </row>
    <row r="3" spans="1:21" ht="32.25" customHeight="1">
      <c r="A3" s="52"/>
      <c r="B3" s="53"/>
      <c r="C3" s="55" t="s">
        <v>5</v>
      </c>
      <c r="D3" s="47" t="s">
        <v>6</v>
      </c>
      <c r="E3" s="55" t="s">
        <v>5</v>
      </c>
      <c r="F3" s="47" t="s">
        <v>6</v>
      </c>
      <c r="G3" s="55" t="s">
        <v>5</v>
      </c>
      <c r="H3" s="47" t="s">
        <v>6</v>
      </c>
      <c r="I3" s="55" t="s">
        <v>5</v>
      </c>
      <c r="J3" s="47" t="s">
        <v>6</v>
      </c>
      <c r="K3" s="56" t="s">
        <v>5</v>
      </c>
      <c r="L3" s="48" t="s">
        <v>6</v>
      </c>
      <c r="M3" s="49" t="s">
        <v>7</v>
      </c>
      <c r="N3" s="50" t="s">
        <v>8</v>
      </c>
      <c r="O3" s="50"/>
      <c r="P3" s="50"/>
      <c r="Q3" s="50"/>
      <c r="R3" s="45"/>
    </row>
    <row r="4" spans="1:21" ht="268.89999999999998" customHeight="1">
      <c r="A4" s="52"/>
      <c r="B4" s="53"/>
      <c r="C4" s="55"/>
      <c r="D4" s="47"/>
      <c r="E4" s="55"/>
      <c r="F4" s="47"/>
      <c r="G4" s="55"/>
      <c r="H4" s="47"/>
      <c r="I4" s="55"/>
      <c r="J4" s="47"/>
      <c r="K4" s="56"/>
      <c r="L4" s="48"/>
      <c r="M4" s="49"/>
      <c r="N4" s="20" t="s">
        <v>19</v>
      </c>
      <c r="O4" s="40" t="s">
        <v>20</v>
      </c>
      <c r="P4" s="40" t="s">
        <v>21</v>
      </c>
      <c r="Q4" s="40" t="s">
        <v>22</v>
      </c>
      <c r="R4" s="46"/>
      <c r="S4" s="32"/>
    </row>
    <row r="5" spans="1:21" s="14" customFormat="1" ht="46.9" customHeight="1">
      <c r="A5" s="39">
        <v>1</v>
      </c>
      <c r="B5" s="22">
        <v>2</v>
      </c>
      <c r="C5" s="42" t="s">
        <v>23</v>
      </c>
      <c r="D5" s="41" t="s">
        <v>24</v>
      </c>
      <c r="E5" s="42" t="s">
        <v>25</v>
      </c>
      <c r="F5" s="41" t="s">
        <v>26</v>
      </c>
      <c r="G5" s="42" t="s">
        <v>27</v>
      </c>
      <c r="H5" s="41" t="s">
        <v>28</v>
      </c>
      <c r="I5" s="42" t="s">
        <v>29</v>
      </c>
      <c r="J5" s="41" t="s">
        <v>30</v>
      </c>
      <c r="K5" s="42" t="s">
        <v>31</v>
      </c>
      <c r="L5" s="41" t="s">
        <v>32</v>
      </c>
      <c r="M5" s="2">
        <v>13</v>
      </c>
      <c r="N5" s="40">
        <v>14</v>
      </c>
      <c r="O5" s="40">
        <v>15</v>
      </c>
      <c r="P5" s="40">
        <v>16</v>
      </c>
      <c r="Q5" s="40">
        <v>17</v>
      </c>
      <c r="R5" s="21">
        <v>18</v>
      </c>
      <c r="S5" s="32"/>
    </row>
    <row r="6" spans="1:21" s="3" customFormat="1" ht="41.45" customHeight="1">
      <c r="A6" s="26">
        <v>933</v>
      </c>
      <c r="B6" s="24" t="s">
        <v>10</v>
      </c>
      <c r="C6" s="37">
        <v>27</v>
      </c>
      <c r="D6" s="27">
        <v>11</v>
      </c>
      <c r="E6" s="37">
        <v>12</v>
      </c>
      <c r="F6" s="27">
        <v>12</v>
      </c>
      <c r="G6" s="37">
        <v>31</v>
      </c>
      <c r="H6" s="27">
        <v>27</v>
      </c>
      <c r="I6" s="37">
        <v>12</v>
      </c>
      <c r="J6" s="27">
        <v>10</v>
      </c>
      <c r="K6" s="38">
        <f t="shared" ref="K6:L13" si="0">C6+E6+G6+I6</f>
        <v>82</v>
      </c>
      <c r="L6" s="28">
        <f t="shared" si="0"/>
        <v>60</v>
      </c>
      <c r="M6" s="29">
        <f>(N6+O6+P6+Q6)/4</f>
        <v>1.2749999999999999</v>
      </c>
      <c r="N6" s="25">
        <v>1.4</v>
      </c>
      <c r="O6" s="25">
        <v>1.25</v>
      </c>
      <c r="P6" s="25">
        <v>1.4</v>
      </c>
      <c r="Q6" s="25">
        <v>1.05</v>
      </c>
      <c r="R6" s="30">
        <f>ROUND(L6/K6*M6*100,2)</f>
        <v>93.29</v>
      </c>
      <c r="S6" s="33"/>
    </row>
    <row r="7" spans="1:21" s="4" customFormat="1" ht="41.45" customHeight="1">
      <c r="A7" s="40">
        <v>934</v>
      </c>
      <c r="B7" s="24" t="s">
        <v>11</v>
      </c>
      <c r="C7" s="37">
        <v>18</v>
      </c>
      <c r="D7" s="27">
        <v>10</v>
      </c>
      <c r="E7" s="37">
        <v>12</v>
      </c>
      <c r="F7" s="27">
        <v>12</v>
      </c>
      <c r="G7" s="37">
        <v>0</v>
      </c>
      <c r="H7" s="27">
        <v>0</v>
      </c>
      <c r="I7" s="37">
        <v>0</v>
      </c>
      <c r="J7" s="27">
        <v>0</v>
      </c>
      <c r="K7" s="38">
        <f t="shared" si="0"/>
        <v>30</v>
      </c>
      <c r="L7" s="28">
        <f t="shared" si="0"/>
        <v>22</v>
      </c>
      <c r="M7" s="29">
        <f t="shared" ref="M7:M8" si="1">(N7+O7+P7+Q7)/4</f>
        <v>1.0249999999999999</v>
      </c>
      <c r="N7" s="25">
        <v>1</v>
      </c>
      <c r="O7" s="25">
        <v>1.1000000000000001</v>
      </c>
      <c r="P7" s="25">
        <v>1</v>
      </c>
      <c r="Q7" s="25">
        <v>1</v>
      </c>
      <c r="R7" s="30">
        <f t="shared" ref="R7:R13" si="2">ROUND(L7/K7*M7*100,2)</f>
        <v>75.17</v>
      </c>
      <c r="S7" s="34"/>
    </row>
    <row r="8" spans="1:21" s="4" customFormat="1" ht="70.150000000000006" customHeight="1">
      <c r="A8" s="40">
        <v>935</v>
      </c>
      <c r="B8" s="24" t="s">
        <v>12</v>
      </c>
      <c r="C8" s="37">
        <v>29</v>
      </c>
      <c r="D8" s="27">
        <v>12</v>
      </c>
      <c r="E8" s="37">
        <v>12</v>
      </c>
      <c r="F8" s="27">
        <v>12</v>
      </c>
      <c r="G8" s="37">
        <v>10</v>
      </c>
      <c r="H8" s="27">
        <v>10</v>
      </c>
      <c r="I8" s="37">
        <v>8</v>
      </c>
      <c r="J8" s="27">
        <v>6</v>
      </c>
      <c r="K8" s="38">
        <f t="shared" si="0"/>
        <v>59</v>
      </c>
      <c r="L8" s="28">
        <f t="shared" si="0"/>
        <v>40</v>
      </c>
      <c r="M8" s="29">
        <f t="shared" si="1"/>
        <v>1.2874999999999999</v>
      </c>
      <c r="N8" s="25">
        <v>1.4</v>
      </c>
      <c r="O8" s="25">
        <v>1.3</v>
      </c>
      <c r="P8" s="25">
        <v>1.4</v>
      </c>
      <c r="Q8" s="25">
        <v>1.05</v>
      </c>
      <c r="R8" s="30">
        <f t="shared" si="2"/>
        <v>87.29</v>
      </c>
      <c r="S8" s="34"/>
    </row>
    <row r="9" spans="1:21" s="4" customFormat="1" ht="76.900000000000006" customHeight="1">
      <c r="A9" s="40">
        <v>938</v>
      </c>
      <c r="B9" s="24" t="s">
        <v>13</v>
      </c>
      <c r="C9" s="37">
        <v>27</v>
      </c>
      <c r="D9" s="27">
        <v>15</v>
      </c>
      <c r="E9" s="37">
        <v>12</v>
      </c>
      <c r="F9" s="27">
        <v>12</v>
      </c>
      <c r="G9" s="37">
        <v>31</v>
      </c>
      <c r="H9" s="27">
        <v>31</v>
      </c>
      <c r="I9" s="37">
        <v>12</v>
      </c>
      <c r="J9" s="27">
        <v>10</v>
      </c>
      <c r="K9" s="38">
        <f t="shared" si="0"/>
        <v>82</v>
      </c>
      <c r="L9" s="28">
        <f t="shared" si="0"/>
        <v>68</v>
      </c>
      <c r="M9" s="29">
        <f>(N9+O9+P9+Q9)/4</f>
        <v>1.2749999999999999</v>
      </c>
      <c r="N9" s="25">
        <v>1.4</v>
      </c>
      <c r="O9" s="25">
        <v>1.4</v>
      </c>
      <c r="P9" s="25">
        <v>1.2</v>
      </c>
      <c r="Q9" s="25">
        <v>1.1000000000000001</v>
      </c>
      <c r="R9" s="30">
        <f t="shared" si="2"/>
        <v>105.73</v>
      </c>
      <c r="S9" s="34"/>
    </row>
    <row r="10" spans="1:21" s="4" customFormat="1" ht="81.599999999999994" customHeight="1">
      <c r="A10" s="40">
        <v>939</v>
      </c>
      <c r="B10" s="24" t="s">
        <v>14</v>
      </c>
      <c r="C10" s="37">
        <v>21</v>
      </c>
      <c r="D10" s="27">
        <v>13</v>
      </c>
      <c r="E10" s="37">
        <v>12</v>
      </c>
      <c r="F10" s="27">
        <v>12</v>
      </c>
      <c r="G10" s="37">
        <v>0</v>
      </c>
      <c r="H10" s="27">
        <v>0</v>
      </c>
      <c r="I10" s="37">
        <v>4</v>
      </c>
      <c r="J10" s="27">
        <v>4</v>
      </c>
      <c r="K10" s="38">
        <f t="shared" si="0"/>
        <v>37</v>
      </c>
      <c r="L10" s="28">
        <f t="shared" si="0"/>
        <v>29</v>
      </c>
      <c r="M10" s="29">
        <f>(N10+O10+P10+Q10)/4</f>
        <v>1.2</v>
      </c>
      <c r="N10" s="25">
        <v>1.4</v>
      </c>
      <c r="O10" s="25">
        <v>1.1499999999999999</v>
      </c>
      <c r="P10" s="25">
        <v>1.25</v>
      </c>
      <c r="Q10" s="25">
        <v>1</v>
      </c>
      <c r="R10" s="30">
        <f t="shared" si="2"/>
        <v>94.05</v>
      </c>
      <c r="S10" s="34"/>
    </row>
    <row r="11" spans="1:21" s="4" customFormat="1" ht="45.6" customHeight="1">
      <c r="A11" s="40">
        <v>941</v>
      </c>
      <c r="B11" s="24" t="s">
        <v>15</v>
      </c>
      <c r="C11" s="37">
        <v>35</v>
      </c>
      <c r="D11" s="27">
        <v>14</v>
      </c>
      <c r="E11" s="37">
        <v>12</v>
      </c>
      <c r="F11" s="27">
        <v>12</v>
      </c>
      <c r="G11" s="37">
        <v>33</v>
      </c>
      <c r="H11" s="27">
        <v>29</v>
      </c>
      <c r="I11" s="37">
        <v>14</v>
      </c>
      <c r="J11" s="27">
        <v>14</v>
      </c>
      <c r="K11" s="38">
        <f t="shared" si="0"/>
        <v>94</v>
      </c>
      <c r="L11" s="28">
        <f t="shared" si="0"/>
        <v>69</v>
      </c>
      <c r="M11" s="29">
        <f>(N11+O11+P11+Q11)/4</f>
        <v>1.3749999999999998</v>
      </c>
      <c r="N11" s="25">
        <v>1.4</v>
      </c>
      <c r="O11" s="25">
        <v>1.4</v>
      </c>
      <c r="P11" s="25">
        <v>1.4</v>
      </c>
      <c r="Q11" s="25">
        <v>1.3</v>
      </c>
      <c r="R11" s="30">
        <f t="shared" si="2"/>
        <v>100.93</v>
      </c>
      <c r="S11" s="35"/>
      <c r="T11" s="36"/>
      <c r="U11" s="36"/>
    </row>
    <row r="12" spans="1:21" s="4" customFormat="1" ht="48" customHeight="1">
      <c r="A12" s="40">
        <v>943</v>
      </c>
      <c r="B12" s="24" t="s">
        <v>16</v>
      </c>
      <c r="C12" s="37">
        <v>24</v>
      </c>
      <c r="D12" s="27">
        <v>18</v>
      </c>
      <c r="E12" s="37">
        <v>12</v>
      </c>
      <c r="F12" s="27">
        <v>12</v>
      </c>
      <c r="G12" s="37">
        <v>10</v>
      </c>
      <c r="H12" s="27">
        <v>10</v>
      </c>
      <c r="I12" s="37">
        <v>8</v>
      </c>
      <c r="J12" s="27">
        <v>8</v>
      </c>
      <c r="K12" s="38">
        <f t="shared" si="0"/>
        <v>54</v>
      </c>
      <c r="L12" s="28">
        <f t="shared" si="0"/>
        <v>48</v>
      </c>
      <c r="M12" s="29">
        <f>(N12+O12+P12+Q12)/4</f>
        <v>1.2124999999999999</v>
      </c>
      <c r="N12" s="25">
        <v>1.4</v>
      </c>
      <c r="O12" s="25">
        <v>1.25</v>
      </c>
      <c r="P12" s="25">
        <v>1.1499999999999999</v>
      </c>
      <c r="Q12" s="25">
        <v>1.05</v>
      </c>
      <c r="R12" s="30">
        <f t="shared" si="2"/>
        <v>107.78</v>
      </c>
      <c r="S12" s="35"/>
      <c r="T12" s="36"/>
      <c r="U12" s="36"/>
    </row>
    <row r="13" spans="1:21" s="4" customFormat="1" ht="43.15" customHeight="1">
      <c r="A13" s="40">
        <v>947</v>
      </c>
      <c r="B13" s="24" t="s">
        <v>17</v>
      </c>
      <c r="C13" s="37">
        <v>18</v>
      </c>
      <c r="D13" s="27">
        <v>11</v>
      </c>
      <c r="E13" s="37">
        <v>12</v>
      </c>
      <c r="F13" s="27">
        <v>12</v>
      </c>
      <c r="G13" s="37">
        <v>0</v>
      </c>
      <c r="H13" s="27">
        <v>0</v>
      </c>
      <c r="I13" s="37">
        <v>0</v>
      </c>
      <c r="J13" s="27">
        <v>0</v>
      </c>
      <c r="K13" s="38">
        <f t="shared" si="0"/>
        <v>30</v>
      </c>
      <c r="L13" s="28">
        <f t="shared" si="0"/>
        <v>23</v>
      </c>
      <c r="M13" s="29">
        <f>(N13+O13+P13+Q13)/4</f>
        <v>1</v>
      </c>
      <c r="N13" s="25">
        <v>1</v>
      </c>
      <c r="O13" s="25">
        <v>1</v>
      </c>
      <c r="P13" s="25">
        <v>1</v>
      </c>
      <c r="Q13" s="25">
        <v>1</v>
      </c>
      <c r="R13" s="30">
        <f t="shared" si="2"/>
        <v>76.67</v>
      </c>
      <c r="S13" s="34"/>
    </row>
    <row r="14" spans="1:21">
      <c r="A14" s="23"/>
      <c r="B14" s="6"/>
      <c r="C14" s="7"/>
      <c r="D14" s="7"/>
      <c r="E14" s="7"/>
      <c r="F14" s="7"/>
      <c r="G14" s="7"/>
      <c r="H14" s="7"/>
      <c r="I14" s="7"/>
      <c r="J14" s="7"/>
      <c r="K14" s="8"/>
      <c r="L14" s="8"/>
      <c r="M14" s="9"/>
      <c r="N14" s="10"/>
      <c r="O14" s="10"/>
      <c r="P14" s="10"/>
      <c r="Q14" s="10"/>
      <c r="R14" s="11"/>
    </row>
    <row r="15" spans="1:21">
      <c r="A15" s="5"/>
      <c r="B15" s="6"/>
      <c r="C15" s="7"/>
      <c r="D15" s="7"/>
      <c r="E15" s="7"/>
      <c r="F15" s="7"/>
      <c r="G15" s="7"/>
      <c r="H15" s="7"/>
      <c r="I15" s="7"/>
      <c r="J15" s="7"/>
      <c r="K15" s="8"/>
      <c r="L15" s="8"/>
      <c r="M15" s="9"/>
      <c r="N15" s="10"/>
      <c r="O15" s="10"/>
      <c r="P15" s="10"/>
      <c r="Q15" s="10"/>
      <c r="R15" s="43">
        <f>(R6+R7+R8+R10+R13+300)/8</f>
        <v>90.808750000000003</v>
      </c>
    </row>
    <row r="16" spans="1:21" ht="33.75">
      <c r="A16" s="12"/>
      <c r="B16" s="15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4"/>
      <c r="P16" s="14"/>
      <c r="Q16" s="14"/>
      <c r="R16" s="14"/>
    </row>
    <row r="17" spans="1:21" ht="29.25" customHeight="1">
      <c r="A17" s="19"/>
      <c r="B17" s="15"/>
      <c r="C17" s="19"/>
      <c r="D17" s="14"/>
      <c r="F17" s="14"/>
      <c r="G17" s="15"/>
      <c r="H17" s="14"/>
      <c r="I17" s="15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57" customHeight="1">
      <c r="A18" s="19"/>
      <c r="B18" s="19"/>
      <c r="C18" s="19"/>
      <c r="D18" s="14"/>
      <c r="F18" s="14"/>
      <c r="G18" s="15"/>
      <c r="H18" s="14"/>
      <c r="I18" s="14"/>
      <c r="J18" s="14"/>
      <c r="K18" s="14"/>
      <c r="L18" s="14"/>
      <c r="M18" s="14"/>
      <c r="N18" s="14"/>
      <c r="O18" s="14"/>
      <c r="P18" s="44"/>
      <c r="Q18" s="44"/>
      <c r="R18" s="44"/>
      <c r="T18" s="16"/>
      <c r="U18" s="16"/>
    </row>
    <row r="19" spans="1:21">
      <c r="C19" s="18"/>
    </row>
  </sheetData>
  <mergeCells count="23">
    <mergeCell ref="P18:R18"/>
    <mergeCell ref="I3:I4"/>
    <mergeCell ref="J3:J4"/>
    <mergeCell ref="K3:K4"/>
    <mergeCell ref="L3:L4"/>
    <mergeCell ref="M3:M4"/>
    <mergeCell ref="N3:Q3"/>
    <mergeCell ref="H3:H4"/>
    <mergeCell ref="A1:R1"/>
    <mergeCell ref="A2:A4"/>
    <mergeCell ref="B2:B4"/>
    <mergeCell ref="C2:D2"/>
    <mergeCell ref="E2:F2"/>
    <mergeCell ref="G2:H2"/>
    <mergeCell ref="I2:J2"/>
    <mergeCell ref="K2:L2"/>
    <mergeCell ref="M2:Q2"/>
    <mergeCell ref="R2:R4"/>
    <mergeCell ref="C3:C4"/>
    <mergeCell ref="D3:D4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19"/>
  <sheetViews>
    <sheetView tabSelected="1" view="pageBreakPreview" zoomScale="40" zoomScaleNormal="40" zoomScaleSheetLayoutView="40" workbookViewId="0">
      <selection activeCell="I16" sqref="I16"/>
    </sheetView>
  </sheetViews>
  <sheetFormatPr defaultRowHeight="33"/>
  <cols>
    <col min="1" max="1" width="14.7109375" style="17" customWidth="1"/>
    <col min="2" max="2" width="82.7109375" style="17" customWidth="1"/>
    <col min="3" max="3" width="23" style="4" customWidth="1"/>
    <col min="4" max="4" width="23" customWidth="1"/>
    <col min="5" max="5" width="23" style="4" customWidth="1"/>
    <col min="6" max="6" width="23" customWidth="1"/>
    <col min="7" max="7" width="25.140625" style="4" customWidth="1"/>
    <col min="8" max="8" width="25.140625" customWidth="1"/>
    <col min="9" max="9" width="23" style="4" customWidth="1"/>
    <col min="10" max="12" width="23" customWidth="1"/>
    <col min="13" max="13" width="20.28515625" customWidth="1"/>
    <col min="14" max="14" width="23.7109375" customWidth="1"/>
    <col min="15" max="15" width="21.28515625" customWidth="1"/>
    <col min="16" max="16" width="22.42578125" customWidth="1"/>
    <col min="17" max="17" width="21.28515625" customWidth="1"/>
    <col min="18" max="18" width="35.7109375" customWidth="1"/>
    <col min="19" max="19" width="11.28515625" style="31" bestFit="1" customWidth="1"/>
  </cols>
  <sheetData>
    <row r="1" spans="1:21" s="1" customFormat="1" ht="117" customHeight="1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31"/>
    </row>
    <row r="2" spans="1:21" ht="345" customHeight="1">
      <c r="A2" s="52" t="s">
        <v>0</v>
      </c>
      <c r="B2" s="53" t="s">
        <v>9</v>
      </c>
      <c r="C2" s="54" t="s">
        <v>1</v>
      </c>
      <c r="D2" s="54"/>
      <c r="E2" s="54" t="s">
        <v>2</v>
      </c>
      <c r="F2" s="54"/>
      <c r="G2" s="54" t="s">
        <v>34</v>
      </c>
      <c r="H2" s="54"/>
      <c r="I2" s="54" t="s">
        <v>18</v>
      </c>
      <c r="J2" s="54"/>
      <c r="K2" s="45" t="s">
        <v>3</v>
      </c>
      <c r="L2" s="45"/>
      <c r="M2" s="45" t="s">
        <v>4</v>
      </c>
      <c r="N2" s="45"/>
      <c r="O2" s="45"/>
      <c r="P2" s="45"/>
      <c r="Q2" s="45"/>
      <c r="R2" s="45" t="s">
        <v>33</v>
      </c>
    </row>
    <row r="3" spans="1:21" ht="32.25" customHeight="1">
      <c r="A3" s="52"/>
      <c r="B3" s="53"/>
      <c r="C3" s="55" t="s">
        <v>5</v>
      </c>
      <c r="D3" s="47" t="s">
        <v>6</v>
      </c>
      <c r="E3" s="55" t="s">
        <v>5</v>
      </c>
      <c r="F3" s="47" t="s">
        <v>6</v>
      </c>
      <c r="G3" s="55" t="s">
        <v>5</v>
      </c>
      <c r="H3" s="47" t="s">
        <v>6</v>
      </c>
      <c r="I3" s="55" t="s">
        <v>5</v>
      </c>
      <c r="J3" s="47" t="s">
        <v>6</v>
      </c>
      <c r="K3" s="56" t="s">
        <v>5</v>
      </c>
      <c r="L3" s="48" t="s">
        <v>6</v>
      </c>
      <c r="M3" s="49" t="s">
        <v>7</v>
      </c>
      <c r="N3" s="50" t="s">
        <v>8</v>
      </c>
      <c r="O3" s="50"/>
      <c r="P3" s="50"/>
      <c r="Q3" s="50"/>
      <c r="R3" s="45"/>
    </row>
    <row r="4" spans="1:21" ht="268.89999999999998" customHeight="1">
      <c r="A4" s="52"/>
      <c r="B4" s="53"/>
      <c r="C4" s="55"/>
      <c r="D4" s="47"/>
      <c r="E4" s="55"/>
      <c r="F4" s="47"/>
      <c r="G4" s="55"/>
      <c r="H4" s="47"/>
      <c r="I4" s="55"/>
      <c r="J4" s="47"/>
      <c r="K4" s="56"/>
      <c r="L4" s="48"/>
      <c r="M4" s="49"/>
      <c r="N4" s="20" t="s">
        <v>19</v>
      </c>
      <c r="O4" s="40" t="s">
        <v>20</v>
      </c>
      <c r="P4" s="40" t="s">
        <v>21</v>
      </c>
      <c r="Q4" s="40" t="s">
        <v>22</v>
      </c>
      <c r="R4" s="46"/>
      <c r="S4" s="32"/>
    </row>
    <row r="5" spans="1:21" s="14" customFormat="1" ht="46.9" customHeight="1">
      <c r="A5" s="39">
        <v>1</v>
      </c>
      <c r="B5" s="22">
        <v>2</v>
      </c>
      <c r="C5" s="42" t="s">
        <v>23</v>
      </c>
      <c r="D5" s="41" t="s">
        <v>24</v>
      </c>
      <c r="E5" s="42" t="s">
        <v>25</v>
      </c>
      <c r="F5" s="41" t="s">
        <v>26</v>
      </c>
      <c r="G5" s="42" t="s">
        <v>27</v>
      </c>
      <c r="H5" s="41" t="s">
        <v>28</v>
      </c>
      <c r="I5" s="42" t="s">
        <v>29</v>
      </c>
      <c r="J5" s="41" t="s">
        <v>30</v>
      </c>
      <c r="K5" s="42" t="s">
        <v>31</v>
      </c>
      <c r="L5" s="41" t="s">
        <v>32</v>
      </c>
      <c r="M5" s="2">
        <v>13</v>
      </c>
      <c r="N5" s="40">
        <v>14</v>
      </c>
      <c r="O5" s="40">
        <v>15</v>
      </c>
      <c r="P5" s="40">
        <v>16</v>
      </c>
      <c r="Q5" s="40">
        <v>17</v>
      </c>
      <c r="R5" s="21">
        <v>18</v>
      </c>
      <c r="S5" s="32"/>
    </row>
    <row r="6" spans="1:21" s="3" customFormat="1" ht="41.45" customHeight="1">
      <c r="A6" s="26">
        <v>933</v>
      </c>
      <c r="B6" s="24" t="s">
        <v>10</v>
      </c>
      <c r="C6" s="37">
        <v>27</v>
      </c>
      <c r="D6" s="27">
        <v>11</v>
      </c>
      <c r="E6" s="37">
        <v>12</v>
      </c>
      <c r="F6" s="27">
        <v>12</v>
      </c>
      <c r="G6" s="37">
        <v>31</v>
      </c>
      <c r="H6" s="27">
        <v>27</v>
      </c>
      <c r="I6" s="37">
        <v>12</v>
      </c>
      <c r="J6" s="27">
        <v>10</v>
      </c>
      <c r="K6" s="38">
        <f t="shared" ref="K6:L13" si="0">C6+E6+G6+I6</f>
        <v>82</v>
      </c>
      <c r="L6" s="28">
        <f t="shared" si="0"/>
        <v>60</v>
      </c>
      <c r="M6" s="29">
        <f>(N6+O6+P6+Q6)/4</f>
        <v>1.2749999999999999</v>
      </c>
      <c r="N6" s="25">
        <v>1.4</v>
      </c>
      <c r="O6" s="25">
        <v>1.25</v>
      </c>
      <c r="P6" s="25">
        <v>1.4</v>
      </c>
      <c r="Q6" s="25">
        <v>1.05</v>
      </c>
      <c r="R6" s="30">
        <f>ROUND(L6/K6*M6*100,2)</f>
        <v>93.29</v>
      </c>
      <c r="S6" s="33"/>
    </row>
    <row r="7" spans="1:21" s="4" customFormat="1" ht="41.45" customHeight="1">
      <c r="A7" s="40">
        <v>934</v>
      </c>
      <c r="B7" s="24" t="s">
        <v>11</v>
      </c>
      <c r="C7" s="37">
        <v>18</v>
      </c>
      <c r="D7" s="27">
        <v>10</v>
      </c>
      <c r="E7" s="37">
        <v>12</v>
      </c>
      <c r="F7" s="27">
        <v>12</v>
      </c>
      <c r="G7" s="37">
        <v>0</v>
      </c>
      <c r="H7" s="27">
        <v>0</v>
      </c>
      <c r="I7" s="37">
        <v>0</v>
      </c>
      <c r="J7" s="27">
        <v>0</v>
      </c>
      <c r="K7" s="38">
        <f t="shared" si="0"/>
        <v>30</v>
      </c>
      <c r="L7" s="28">
        <f t="shared" si="0"/>
        <v>22</v>
      </c>
      <c r="M7" s="29">
        <f t="shared" ref="M7:M8" si="1">(N7+O7+P7+Q7)/4</f>
        <v>1.0249999999999999</v>
      </c>
      <c r="N7" s="25">
        <v>1</v>
      </c>
      <c r="O7" s="25">
        <v>1.1000000000000001</v>
      </c>
      <c r="P7" s="25">
        <v>1</v>
      </c>
      <c r="Q7" s="25">
        <v>1</v>
      </c>
      <c r="R7" s="30">
        <f t="shared" ref="R7:R13" si="2">ROUND(L7/K7*M7*100,2)</f>
        <v>75.17</v>
      </c>
      <c r="S7" s="34"/>
    </row>
    <row r="8" spans="1:21" s="4" customFormat="1" ht="70.150000000000006" customHeight="1">
      <c r="A8" s="40">
        <v>935</v>
      </c>
      <c r="B8" s="24" t="s">
        <v>12</v>
      </c>
      <c r="C8" s="37">
        <v>29</v>
      </c>
      <c r="D8" s="27">
        <v>12</v>
      </c>
      <c r="E8" s="37">
        <v>12</v>
      </c>
      <c r="F8" s="27">
        <v>12</v>
      </c>
      <c r="G8" s="37">
        <v>10</v>
      </c>
      <c r="H8" s="27">
        <v>10</v>
      </c>
      <c r="I8" s="37">
        <v>8</v>
      </c>
      <c r="J8" s="27">
        <v>6</v>
      </c>
      <c r="K8" s="38">
        <f t="shared" si="0"/>
        <v>59</v>
      </c>
      <c r="L8" s="28">
        <f t="shared" si="0"/>
        <v>40</v>
      </c>
      <c r="M8" s="29">
        <f t="shared" si="1"/>
        <v>1.2874999999999999</v>
      </c>
      <c r="N8" s="25">
        <v>1.4</v>
      </c>
      <c r="O8" s="25">
        <v>1.3</v>
      </c>
      <c r="P8" s="25">
        <v>1.4</v>
      </c>
      <c r="Q8" s="25">
        <v>1.05</v>
      </c>
      <c r="R8" s="30">
        <f t="shared" si="2"/>
        <v>87.29</v>
      </c>
      <c r="S8" s="34"/>
    </row>
    <row r="9" spans="1:21" s="4" customFormat="1" ht="76.900000000000006" customHeight="1">
      <c r="A9" s="40">
        <v>938</v>
      </c>
      <c r="B9" s="24" t="s">
        <v>13</v>
      </c>
      <c r="C9" s="37">
        <v>27</v>
      </c>
      <c r="D9" s="27">
        <v>15</v>
      </c>
      <c r="E9" s="37">
        <v>12</v>
      </c>
      <c r="F9" s="27">
        <v>12</v>
      </c>
      <c r="G9" s="37">
        <v>31</v>
      </c>
      <c r="H9" s="27">
        <v>31</v>
      </c>
      <c r="I9" s="37">
        <v>12</v>
      </c>
      <c r="J9" s="27">
        <v>10</v>
      </c>
      <c r="K9" s="38">
        <f t="shared" si="0"/>
        <v>82</v>
      </c>
      <c r="L9" s="28">
        <f t="shared" si="0"/>
        <v>68</v>
      </c>
      <c r="M9" s="29">
        <f>(N9+O9+P9+Q9)/4</f>
        <v>1.2749999999999999</v>
      </c>
      <c r="N9" s="25">
        <v>1.4</v>
      </c>
      <c r="O9" s="25">
        <v>1.4</v>
      </c>
      <c r="P9" s="25">
        <v>1.2</v>
      </c>
      <c r="Q9" s="25">
        <v>1.1000000000000001</v>
      </c>
      <c r="R9" s="30">
        <v>100</v>
      </c>
      <c r="S9" s="34"/>
    </row>
    <row r="10" spans="1:21" s="4" customFormat="1" ht="81.599999999999994" customHeight="1">
      <c r="A10" s="40">
        <v>939</v>
      </c>
      <c r="B10" s="24" t="s">
        <v>14</v>
      </c>
      <c r="C10" s="37">
        <v>21</v>
      </c>
      <c r="D10" s="27">
        <v>13</v>
      </c>
      <c r="E10" s="37">
        <v>12</v>
      </c>
      <c r="F10" s="27">
        <v>12</v>
      </c>
      <c r="G10" s="37">
        <v>0</v>
      </c>
      <c r="H10" s="27">
        <v>0</v>
      </c>
      <c r="I10" s="37">
        <v>4</v>
      </c>
      <c r="J10" s="27">
        <v>4</v>
      </c>
      <c r="K10" s="38">
        <f t="shared" si="0"/>
        <v>37</v>
      </c>
      <c r="L10" s="28">
        <f t="shared" si="0"/>
        <v>29</v>
      </c>
      <c r="M10" s="29">
        <f>(N10+O10+P10+Q10)/4</f>
        <v>1.2</v>
      </c>
      <c r="N10" s="25">
        <v>1.4</v>
      </c>
      <c r="O10" s="25">
        <v>1.1499999999999999</v>
      </c>
      <c r="P10" s="25">
        <v>1.25</v>
      </c>
      <c r="Q10" s="25">
        <v>1</v>
      </c>
      <c r="R10" s="30">
        <f t="shared" si="2"/>
        <v>94.05</v>
      </c>
      <c r="S10" s="34"/>
    </row>
    <row r="11" spans="1:21" s="4" customFormat="1" ht="45.6" customHeight="1">
      <c r="A11" s="40">
        <v>941</v>
      </c>
      <c r="B11" s="24" t="s">
        <v>15</v>
      </c>
      <c r="C11" s="37">
        <v>35</v>
      </c>
      <c r="D11" s="27">
        <v>14</v>
      </c>
      <c r="E11" s="37">
        <v>12</v>
      </c>
      <c r="F11" s="27">
        <v>12</v>
      </c>
      <c r="G11" s="37">
        <v>33</v>
      </c>
      <c r="H11" s="27">
        <v>29</v>
      </c>
      <c r="I11" s="37">
        <v>14</v>
      </c>
      <c r="J11" s="27">
        <v>14</v>
      </c>
      <c r="K11" s="38">
        <f t="shared" si="0"/>
        <v>94</v>
      </c>
      <c r="L11" s="28">
        <f t="shared" si="0"/>
        <v>69</v>
      </c>
      <c r="M11" s="29">
        <f>(N11+O11+P11+Q11)/4</f>
        <v>1.3749999999999998</v>
      </c>
      <c r="N11" s="25">
        <v>1.4</v>
      </c>
      <c r="O11" s="25">
        <v>1.4</v>
      </c>
      <c r="P11" s="25">
        <v>1.4</v>
      </c>
      <c r="Q11" s="25">
        <v>1.3</v>
      </c>
      <c r="R11" s="30">
        <v>100</v>
      </c>
      <c r="S11" s="35"/>
      <c r="T11" s="36"/>
      <c r="U11" s="36"/>
    </row>
    <row r="12" spans="1:21" s="4" customFormat="1" ht="48" customHeight="1">
      <c r="A12" s="40">
        <v>943</v>
      </c>
      <c r="B12" s="24" t="s">
        <v>16</v>
      </c>
      <c r="C12" s="37">
        <v>24</v>
      </c>
      <c r="D12" s="27">
        <v>18</v>
      </c>
      <c r="E12" s="37">
        <v>12</v>
      </c>
      <c r="F12" s="27">
        <v>12</v>
      </c>
      <c r="G12" s="37">
        <v>10</v>
      </c>
      <c r="H12" s="27">
        <v>10</v>
      </c>
      <c r="I12" s="37">
        <v>8</v>
      </c>
      <c r="J12" s="27">
        <v>8</v>
      </c>
      <c r="K12" s="38">
        <f t="shared" si="0"/>
        <v>54</v>
      </c>
      <c r="L12" s="28">
        <f t="shared" si="0"/>
        <v>48</v>
      </c>
      <c r="M12" s="29">
        <f>(N12+O12+P12+Q12)/4</f>
        <v>1.2124999999999999</v>
      </c>
      <c r="N12" s="25">
        <v>1.4</v>
      </c>
      <c r="O12" s="25">
        <v>1.25</v>
      </c>
      <c r="P12" s="25">
        <v>1.1499999999999999</v>
      </c>
      <c r="Q12" s="25">
        <v>1.05</v>
      </c>
      <c r="R12" s="30">
        <v>100</v>
      </c>
      <c r="S12" s="35"/>
      <c r="T12" s="36"/>
      <c r="U12" s="36"/>
    </row>
    <row r="13" spans="1:21" s="4" customFormat="1" ht="43.15" customHeight="1">
      <c r="A13" s="40">
        <v>947</v>
      </c>
      <c r="B13" s="24" t="s">
        <v>17</v>
      </c>
      <c r="C13" s="37">
        <v>18</v>
      </c>
      <c r="D13" s="27">
        <v>11</v>
      </c>
      <c r="E13" s="37">
        <v>12</v>
      </c>
      <c r="F13" s="27">
        <v>12</v>
      </c>
      <c r="G13" s="37">
        <v>0</v>
      </c>
      <c r="H13" s="27">
        <v>0</v>
      </c>
      <c r="I13" s="37">
        <v>0</v>
      </c>
      <c r="J13" s="27">
        <v>0</v>
      </c>
      <c r="K13" s="38">
        <f t="shared" si="0"/>
        <v>30</v>
      </c>
      <c r="L13" s="28">
        <f t="shared" si="0"/>
        <v>23</v>
      </c>
      <c r="M13" s="29">
        <f>(N13+O13+P13+Q13)/4</f>
        <v>1</v>
      </c>
      <c r="N13" s="25">
        <v>1</v>
      </c>
      <c r="O13" s="25">
        <v>1</v>
      </c>
      <c r="P13" s="25">
        <v>1</v>
      </c>
      <c r="Q13" s="25">
        <v>1</v>
      </c>
      <c r="R13" s="30">
        <f t="shared" si="2"/>
        <v>76.67</v>
      </c>
      <c r="S13" s="34"/>
    </row>
    <row r="14" spans="1:21">
      <c r="A14" s="23"/>
      <c r="B14" s="6"/>
      <c r="C14" s="7"/>
      <c r="D14" s="7"/>
      <c r="E14" s="7"/>
      <c r="F14" s="7"/>
      <c r="G14" s="7"/>
      <c r="H14" s="7"/>
      <c r="I14" s="7"/>
      <c r="J14" s="7"/>
      <c r="K14" s="8"/>
      <c r="L14" s="8"/>
      <c r="M14" s="9"/>
      <c r="N14" s="10"/>
      <c r="O14" s="10"/>
      <c r="P14" s="10"/>
      <c r="Q14" s="10"/>
      <c r="R14" s="11"/>
    </row>
    <row r="15" spans="1:21">
      <c r="A15" s="5"/>
      <c r="B15" s="6"/>
      <c r="C15" s="7"/>
      <c r="D15" s="7"/>
      <c r="E15" s="7"/>
      <c r="F15" s="7"/>
      <c r="G15" s="7"/>
      <c r="H15" s="7"/>
      <c r="I15" s="7"/>
      <c r="J15" s="7"/>
      <c r="K15" s="8"/>
      <c r="L15" s="8"/>
      <c r="M15" s="9"/>
      <c r="N15" s="10"/>
      <c r="O15" s="10"/>
      <c r="P15" s="10"/>
      <c r="Q15" s="10"/>
      <c r="R15" s="43">
        <f>SUM(R6:R13)/8</f>
        <v>90.808749999999989</v>
      </c>
    </row>
    <row r="16" spans="1:21" ht="33.75">
      <c r="A16" s="12"/>
      <c r="B16" s="15"/>
      <c r="C16" s="13"/>
      <c r="D16" s="13"/>
      <c r="E16" s="13"/>
      <c r="F16" s="13"/>
      <c r="G16" s="13"/>
      <c r="H16" s="13"/>
      <c r="I16" s="13"/>
      <c r="J16" s="14"/>
      <c r="K16" s="14"/>
      <c r="L16" s="14"/>
      <c r="M16" s="14"/>
      <c r="N16" s="14"/>
      <c r="O16" s="14"/>
      <c r="P16" s="14"/>
      <c r="Q16" s="14"/>
      <c r="R16" s="14"/>
    </row>
    <row r="17" spans="1:21" ht="29.25" customHeight="1">
      <c r="A17" s="19"/>
      <c r="B17" s="15"/>
      <c r="C17" s="19"/>
      <c r="D17" s="14"/>
      <c r="F17" s="14"/>
      <c r="G17" s="15"/>
      <c r="H17" s="14"/>
      <c r="I17" s="15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57" customHeight="1">
      <c r="A18" s="19"/>
      <c r="B18" s="19"/>
      <c r="C18" s="19"/>
      <c r="D18" s="14"/>
      <c r="F18" s="14"/>
      <c r="G18" s="15"/>
      <c r="H18" s="14"/>
      <c r="I18" s="14"/>
      <c r="J18" s="14"/>
      <c r="K18" s="14"/>
      <c r="L18" s="14"/>
      <c r="M18" s="14"/>
      <c r="N18" s="14"/>
      <c r="O18" s="14"/>
      <c r="P18" s="44"/>
      <c r="Q18" s="44"/>
      <c r="R18" s="44"/>
      <c r="T18" s="16"/>
      <c r="U18" s="16"/>
    </row>
    <row r="19" spans="1:21">
      <c r="C19" s="18"/>
    </row>
  </sheetData>
  <mergeCells count="23">
    <mergeCell ref="P18:R18"/>
    <mergeCell ref="I3:I4"/>
    <mergeCell ref="J3:J4"/>
    <mergeCell ref="K3:K4"/>
    <mergeCell ref="L3:L4"/>
    <mergeCell ref="M3:M4"/>
    <mergeCell ref="N3:Q3"/>
    <mergeCell ref="H3:H4"/>
    <mergeCell ref="A1:R1"/>
    <mergeCell ref="A2:A4"/>
    <mergeCell ref="B2:B4"/>
    <mergeCell ref="C2:D2"/>
    <mergeCell ref="E2:F2"/>
    <mergeCell ref="G2:H2"/>
    <mergeCell ref="I2:J2"/>
    <mergeCell ref="K2:L2"/>
    <mergeCell ref="M2:Q2"/>
    <mergeCell ref="R2:R4"/>
    <mergeCell ref="C3:C4"/>
    <mergeCell ref="D3:D4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Результаты на сайт 2024</vt:lpstr>
      <vt:lpstr>Результаты на сайт 2024 год</vt:lpstr>
      <vt:lpstr>'Результаты на сайт 2024'!Область_печати</vt:lpstr>
      <vt:lpstr>'Результаты на сайт 2024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Kubasheva</dc:creator>
  <cp:lastModifiedBy>user</cp:lastModifiedBy>
  <cp:lastPrinted>2025-06-03T13:15:15Z</cp:lastPrinted>
  <dcterms:created xsi:type="dcterms:W3CDTF">2016-06-28T05:12:39Z</dcterms:created>
  <dcterms:modified xsi:type="dcterms:W3CDTF">2025-06-04T11:53:11Z</dcterms:modified>
</cp:coreProperties>
</file>